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conomia\AVENE\Aula Comp Investimentos\"/>
    </mc:Choice>
  </mc:AlternateContent>
  <xr:revisionPtr revIDLastSave="0" documentId="13_ncr:1_{2576D071-7DC7-4531-B100-B88417A61893}" xr6:coauthVersionLast="45" xr6:coauthVersionMax="45" xr10:uidLastSave="{00000000-0000-0000-0000-000000000000}"/>
  <bookViews>
    <workbookView xWindow="-120" yWindow="-120" windowWidth="21840" windowHeight="13140" xr2:uid="{8939D6F1-3A17-4ECE-82D3-897322787FC4}"/>
  </bookViews>
  <sheets>
    <sheet name="exemplo 1" sheetId="1" r:id="rId1"/>
    <sheet name="exemplo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C15" i="2"/>
  <c r="D14" i="2"/>
  <c r="D13" i="2"/>
  <c r="D12" i="2"/>
  <c r="D11" i="2"/>
  <c r="C13" i="2"/>
  <c r="C11" i="2"/>
  <c r="C14" i="2" s="1"/>
  <c r="C12" i="2"/>
  <c r="C18" i="1"/>
  <c r="C17" i="1"/>
  <c r="C14" i="1"/>
  <c r="C16" i="1"/>
  <c r="C15" i="1"/>
  <c r="D10" i="2" l="1"/>
  <c r="C10" i="2"/>
</calcChain>
</file>

<file path=xl/sharedStrings.xml><?xml version="1.0" encoding="utf-8"?>
<sst xmlns="http://schemas.openxmlformats.org/spreadsheetml/2006/main" count="19" uniqueCount="14">
  <si>
    <t>PERÍODO</t>
  </si>
  <si>
    <t>VALOR</t>
  </si>
  <si>
    <t>VPL</t>
  </si>
  <si>
    <t>VPLa</t>
  </si>
  <si>
    <t>Taxa</t>
  </si>
  <si>
    <t>aa</t>
  </si>
  <si>
    <t>Período</t>
  </si>
  <si>
    <t>Investimento A</t>
  </si>
  <si>
    <t>Investimento B</t>
  </si>
  <si>
    <t>taxa</t>
  </si>
  <si>
    <t>IBC</t>
  </si>
  <si>
    <t>VP benefícios</t>
  </si>
  <si>
    <t>ROIA</t>
  </si>
  <si>
    <t>VP beneficios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</si>
</sst>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8" fontId="2" fillId="0" borderId="0" xfId="0" applyNumberFormat="1" applyFont="1"/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2" borderId="0" xfId="0" applyNumberFormat="1" applyFont="1" applyFill="1"/>
    <xf numFmtId="10" fontId="2" fillId="2" borderId="0" xfId="0" applyNumberFormat="1" applyFont="1" applyFill="1"/>
    <xf numFmtId="0" fontId="2" fillId="0" borderId="0" xfId="0" applyFont="1" applyBorder="1" applyAlignment="1">
      <alignment horizontal="right"/>
    </xf>
    <xf numFmtId="8" fontId="2" fillId="0" borderId="0" xfId="0" applyNumberFormat="1" applyFont="1" applyBorder="1"/>
    <xf numFmtId="0" fontId="2" fillId="0" borderId="0" xfId="0" applyFont="1" applyFill="1" applyBorder="1"/>
    <xf numFmtId="2" fontId="2" fillId="2" borderId="0" xfId="0" applyNumberFormat="1" applyFont="1" applyFill="1"/>
    <xf numFmtId="0" fontId="2" fillId="0" borderId="0" xfId="0" applyFont="1" applyFill="1"/>
    <xf numFmtId="0" fontId="0" fillId="0" borderId="0" xfId="0" applyFill="1"/>
    <xf numFmtId="10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13</xdr:row>
      <xdr:rowOff>85725</xdr:rowOff>
    </xdr:from>
    <xdr:to>
      <xdr:col>9</xdr:col>
      <xdr:colOff>219075</xdr:colOff>
      <xdr:row>16</xdr:row>
      <xdr:rowOff>228600</xdr:rowOff>
    </xdr:to>
    <xdr:sp macro="" textlink="">
      <xdr:nvSpPr>
        <xdr:cNvPr id="2" name="Texto Explicativo: Linha 1">
          <a:extLst>
            <a:ext uri="{FF2B5EF4-FFF2-40B4-BE49-F238E27FC236}">
              <a16:creationId xmlns:a16="http://schemas.microsoft.com/office/drawing/2014/main" id="{444384B4-7C9D-4144-8076-F3BEAAFB6235}"/>
            </a:ext>
          </a:extLst>
        </xdr:cNvPr>
        <xdr:cNvSpPr/>
      </xdr:nvSpPr>
      <xdr:spPr>
        <a:xfrm>
          <a:off x="4543425" y="3619500"/>
          <a:ext cx="2752725" cy="942975"/>
        </a:xfrm>
        <a:prstGeom prst="borderCallout1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 projeto em análise apresenta um ROIA de 2,15% a.a. além da TMA (12% a.a.). Essa infomação é a melhor estimativa de rentabilidade do projeto de investimento.</a:t>
          </a:r>
          <a:endParaRPr lang="pt-BR" sz="1100"/>
        </a:p>
      </xdr:txBody>
    </xdr:sp>
    <xdr:clientData/>
  </xdr:twoCellAnchor>
  <xdr:twoCellAnchor>
    <xdr:from>
      <xdr:col>5</xdr:col>
      <xdr:colOff>342900</xdr:colOff>
      <xdr:row>2</xdr:row>
      <xdr:rowOff>152400</xdr:rowOff>
    </xdr:from>
    <xdr:to>
      <xdr:col>10</xdr:col>
      <xdr:colOff>457200</xdr:colOff>
      <xdr:row>12</xdr:row>
      <xdr:rowOff>19050</xdr:rowOff>
    </xdr:to>
    <xdr:sp macro="" textlink="">
      <xdr:nvSpPr>
        <xdr:cNvPr id="3" name="Texto Explicativo: Linha 2">
          <a:extLst>
            <a:ext uri="{FF2B5EF4-FFF2-40B4-BE49-F238E27FC236}">
              <a16:creationId xmlns:a16="http://schemas.microsoft.com/office/drawing/2014/main" id="{2D40FF3A-8FB8-43A2-8774-3994C5B375C0}"/>
            </a:ext>
          </a:extLst>
        </xdr:cNvPr>
        <xdr:cNvSpPr/>
      </xdr:nvSpPr>
      <xdr:spPr>
        <a:xfrm>
          <a:off x="4981575" y="752475"/>
          <a:ext cx="3162300" cy="2533650"/>
        </a:xfrm>
        <a:prstGeom prst="borderCallout1">
          <a:avLst>
            <a:gd name="adj1" fmla="val 18750"/>
            <a:gd name="adj2" fmla="val -8333"/>
            <a:gd name="adj3" fmla="val 142951"/>
            <a:gd name="adj4" fmla="val -482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 valor do IBC igual a 1,21 significa que, para cada $1 imobilizado no projeto, espera-se retirar, após o horizonte de planejamento do projeto (no caso 9 anos), $1,21 após expurgado o ganho que se teria caso esse $1 tivesse sido aplicado na TMA. Ou seja, espera-se uma rentabilidade real esperada de 21,1% em nove anos. Essa taxa não permite comparação imediata com a TMA(12% ao ano), pois a mesma se refere a um período de nove anos. Uma alternativa é encontrar a taxa equivalente para o mesmo período da TMA .Essa alternativa apresentará a rentabilidade esperada do projeto para o mesmo período da TMA e será denominada ROIA (Retorno Adicional sobre o Investimento).</a:t>
          </a:r>
        </a:p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7D521-D31B-444D-9569-3A391DD81EC3}">
  <dimension ref="B1:D20"/>
  <sheetViews>
    <sheetView tabSelected="1" workbookViewId="0">
      <selection activeCell="N8" sqref="N8"/>
    </sheetView>
  </sheetViews>
  <sheetFormatPr defaultRowHeight="15" x14ac:dyDescent="0.25"/>
  <cols>
    <col min="1" max="1" width="6.140625" customWidth="1"/>
    <col min="2" max="2" width="17.140625" bestFit="1" customWidth="1"/>
    <col min="3" max="3" width="28" bestFit="1" customWidth="1"/>
  </cols>
  <sheetData>
    <row r="1" spans="2:4" ht="26.25" x14ac:dyDescent="0.4">
      <c r="B1" s="1"/>
      <c r="C1" s="1"/>
    </row>
    <row r="2" spans="2:4" ht="21" x14ac:dyDescent="0.35">
      <c r="B2" s="2" t="s">
        <v>4</v>
      </c>
      <c r="C2" s="3">
        <v>0.12</v>
      </c>
      <c r="D2" s="2" t="s">
        <v>5</v>
      </c>
    </row>
    <row r="3" spans="2:4" ht="21" x14ac:dyDescent="0.35">
      <c r="B3" s="4" t="s">
        <v>0</v>
      </c>
      <c r="C3" s="4" t="s">
        <v>1</v>
      </c>
      <c r="D3" s="2"/>
    </row>
    <row r="4" spans="2:4" ht="21" x14ac:dyDescent="0.35">
      <c r="B4" s="4">
        <v>0</v>
      </c>
      <c r="C4" s="5">
        <v>-380000</v>
      </c>
      <c r="D4" s="2"/>
    </row>
    <row r="5" spans="2:4" ht="21" x14ac:dyDescent="0.35">
      <c r="B5" s="4">
        <v>1</v>
      </c>
      <c r="C5" s="5">
        <v>30000</v>
      </c>
      <c r="D5" s="2"/>
    </row>
    <row r="6" spans="2:4" ht="21" x14ac:dyDescent="0.35">
      <c r="B6" s="4">
        <v>2</v>
      </c>
      <c r="C6" s="5">
        <v>50000</v>
      </c>
      <c r="D6" s="2"/>
    </row>
    <row r="7" spans="2:4" ht="21" x14ac:dyDescent="0.35">
      <c r="B7" s="4">
        <v>3</v>
      </c>
      <c r="C7" s="5">
        <v>70000</v>
      </c>
      <c r="D7" s="2"/>
    </row>
    <row r="8" spans="2:4" ht="21" x14ac:dyDescent="0.35">
      <c r="B8" s="4">
        <v>4</v>
      </c>
      <c r="C8" s="5">
        <v>90000</v>
      </c>
      <c r="D8" s="2"/>
    </row>
    <row r="9" spans="2:4" ht="21" x14ac:dyDescent="0.35">
      <c r="B9" s="4">
        <v>5</v>
      </c>
      <c r="C9" s="5">
        <v>110000</v>
      </c>
      <c r="D9" s="2"/>
    </row>
    <row r="10" spans="2:4" ht="21" x14ac:dyDescent="0.35">
      <c r="B10" s="4">
        <v>6</v>
      </c>
      <c r="C10" s="5">
        <v>130000</v>
      </c>
      <c r="D10" s="2"/>
    </row>
    <row r="11" spans="2:4" ht="21" x14ac:dyDescent="0.35">
      <c r="B11" s="4">
        <v>7</v>
      </c>
      <c r="C11" s="5">
        <v>130000</v>
      </c>
      <c r="D11" s="2"/>
    </row>
    <row r="12" spans="2:4" ht="21" x14ac:dyDescent="0.35">
      <c r="B12" s="4">
        <v>8</v>
      </c>
      <c r="C12" s="5">
        <v>130000</v>
      </c>
      <c r="D12" s="2"/>
    </row>
    <row r="13" spans="2:4" ht="21" x14ac:dyDescent="0.35">
      <c r="B13" s="4">
        <v>9</v>
      </c>
      <c r="C13" s="5">
        <v>130000</v>
      </c>
      <c r="D13" s="2"/>
    </row>
    <row r="14" spans="2:4" ht="21" x14ac:dyDescent="0.35">
      <c r="B14" s="8" t="s">
        <v>11</v>
      </c>
      <c r="C14" s="9">
        <f>NPV(C2,C5:C13)</f>
        <v>460135.17332745588</v>
      </c>
      <c r="D14" s="2"/>
    </row>
    <row r="15" spans="2:4" ht="21" x14ac:dyDescent="0.35">
      <c r="B15" s="2" t="s">
        <v>2</v>
      </c>
      <c r="C15" s="6">
        <f>NPV(C2,C5:C13)+C4</f>
        <v>80135.173327455879</v>
      </c>
      <c r="D15" s="2"/>
    </row>
    <row r="16" spans="2:4" ht="21" x14ac:dyDescent="0.35">
      <c r="B16" s="2" t="s">
        <v>3</v>
      </c>
      <c r="C16" s="6">
        <f>PMT(C2,B13,-C15)</f>
        <v>15039.680281220661</v>
      </c>
      <c r="D16" s="2"/>
    </row>
    <row r="17" spans="2:3" ht="21" x14ac:dyDescent="0.35">
      <c r="B17" s="2" t="s">
        <v>10</v>
      </c>
      <c r="C17" s="10">
        <f>C14/-C4</f>
        <v>1.2108820350722522</v>
      </c>
    </row>
    <row r="18" spans="2:3" ht="21" x14ac:dyDescent="0.35">
      <c r="B18" s="2" t="s">
        <v>12</v>
      </c>
      <c r="C18" s="11">
        <f>RATE(B13,,-1,C17)</f>
        <v>2.148863090201E-2</v>
      </c>
    </row>
    <row r="19" spans="2:3" ht="21" x14ac:dyDescent="0.35">
      <c r="B19" s="2"/>
      <c r="C19" s="2"/>
    </row>
    <row r="20" spans="2:3" ht="21" x14ac:dyDescent="0.35">
      <c r="B20" s="2"/>
      <c r="C20" s="2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6CA7-328C-49D2-B2A5-98F70642342A}">
  <dimension ref="A1:H16"/>
  <sheetViews>
    <sheetView workbookViewId="0">
      <selection activeCell="J14" sqref="J14"/>
    </sheetView>
  </sheetViews>
  <sheetFormatPr defaultRowHeight="15" x14ac:dyDescent="0.25"/>
  <cols>
    <col min="2" max="2" width="10.7109375" bestFit="1" customWidth="1"/>
    <col min="3" max="3" width="19.85546875" bestFit="1" customWidth="1"/>
    <col min="4" max="4" width="19.7109375" bestFit="1" customWidth="1"/>
  </cols>
  <sheetData>
    <row r="1" spans="1:8" ht="21" x14ac:dyDescent="0.35">
      <c r="A1" s="2"/>
      <c r="B1" s="7" t="s">
        <v>6</v>
      </c>
      <c r="C1" s="7" t="s">
        <v>7</v>
      </c>
      <c r="D1" s="7" t="s">
        <v>8</v>
      </c>
      <c r="E1" s="2"/>
    </row>
    <row r="2" spans="1:8" ht="21" x14ac:dyDescent="0.35">
      <c r="A2" s="2"/>
      <c r="B2" s="7">
        <v>0</v>
      </c>
      <c r="C2" s="7">
        <v>-10000</v>
      </c>
      <c r="D2" s="7">
        <v>-20000</v>
      </c>
      <c r="E2" s="2"/>
    </row>
    <row r="3" spans="1:8" ht="21" x14ac:dyDescent="0.35">
      <c r="A3" s="2"/>
      <c r="B3" s="7">
        <v>1</v>
      </c>
      <c r="C3" s="7">
        <v>3000</v>
      </c>
      <c r="D3" s="7">
        <v>5500</v>
      </c>
      <c r="E3" s="2"/>
    </row>
    <row r="4" spans="1:8" ht="21" x14ac:dyDescent="0.35">
      <c r="A4" s="2"/>
      <c r="B4" s="7">
        <v>2</v>
      </c>
      <c r="C4" s="7">
        <v>3000</v>
      </c>
      <c r="D4" s="7">
        <v>5500</v>
      </c>
      <c r="E4" s="2"/>
      <c r="F4" s="2" t="s">
        <v>9</v>
      </c>
      <c r="G4" s="3">
        <v>0.08</v>
      </c>
      <c r="H4" s="2" t="s">
        <v>5</v>
      </c>
    </row>
    <row r="5" spans="1:8" ht="21" x14ac:dyDescent="0.35">
      <c r="A5" s="2"/>
      <c r="B5" s="7">
        <v>3</v>
      </c>
      <c r="C5" s="7">
        <v>3000</v>
      </c>
      <c r="D5" s="7">
        <v>5500</v>
      </c>
      <c r="E5" s="2"/>
    </row>
    <row r="6" spans="1:8" ht="21" x14ac:dyDescent="0.35">
      <c r="A6" s="2"/>
      <c r="B6" s="7">
        <v>4</v>
      </c>
      <c r="C6" s="7">
        <v>3000</v>
      </c>
      <c r="D6" s="7">
        <v>5500</v>
      </c>
      <c r="E6" s="2"/>
    </row>
    <row r="7" spans="1:8" ht="21" x14ac:dyDescent="0.35">
      <c r="A7" s="2"/>
      <c r="B7" s="7">
        <v>5</v>
      </c>
      <c r="C7" s="7">
        <v>3000</v>
      </c>
      <c r="D7" s="7">
        <v>5500</v>
      </c>
      <c r="E7" s="2"/>
    </row>
    <row r="8" spans="1:8" ht="21" x14ac:dyDescent="0.35">
      <c r="A8" s="2"/>
      <c r="B8" s="7">
        <v>6</v>
      </c>
      <c r="C8" s="7">
        <v>3000</v>
      </c>
      <c r="D8" s="7">
        <v>5500</v>
      </c>
      <c r="E8" s="2"/>
    </row>
    <row r="9" spans="1:8" ht="21" x14ac:dyDescent="0.35">
      <c r="A9" s="2"/>
      <c r="B9" s="7">
        <v>7</v>
      </c>
      <c r="C9" s="7">
        <v>3000</v>
      </c>
      <c r="D9" s="7">
        <v>5500</v>
      </c>
      <c r="E9" s="2"/>
    </row>
    <row r="10" spans="1:8" ht="21" x14ac:dyDescent="0.35">
      <c r="A10" s="2"/>
      <c r="B10" s="7">
        <v>8</v>
      </c>
      <c r="C10" s="7">
        <f>3000+0.1*-C2</f>
        <v>4000</v>
      </c>
      <c r="D10" s="7">
        <f>5500+0.1*-D2</f>
        <v>7500</v>
      </c>
      <c r="E10" s="2"/>
    </row>
    <row r="11" spans="1:8" ht="21" x14ac:dyDescent="0.35">
      <c r="A11" s="2"/>
      <c r="B11" s="12" t="s">
        <v>13</v>
      </c>
      <c r="C11" s="13">
        <f>NPV($G$4,C3:C10)</f>
        <v>17780.185715677871</v>
      </c>
      <c r="D11" s="13">
        <f>NPV($G$4,D3:D10)</f>
        <v>32687.051959493096</v>
      </c>
      <c r="E11" s="2"/>
    </row>
    <row r="12" spans="1:8" ht="21" x14ac:dyDescent="0.35">
      <c r="A12" s="2"/>
      <c r="B12" s="2" t="s">
        <v>2</v>
      </c>
      <c r="C12" s="6">
        <f>C11+C2</f>
        <v>7780.1857156778715</v>
      </c>
      <c r="D12" s="6">
        <f>D11+D2</f>
        <v>12687.051959493096</v>
      </c>
      <c r="E12" s="16"/>
    </row>
    <row r="13" spans="1:8" ht="21" x14ac:dyDescent="0.35">
      <c r="A13" s="2"/>
      <c r="B13" s="2" t="s">
        <v>3</v>
      </c>
      <c r="C13" s="6">
        <f>PMT($G$4,$B$10,-C12)</f>
        <v>1353.8671546735995</v>
      </c>
      <c r="D13" s="6">
        <f>PMT($G$4,$B$10,-D12)</f>
        <v>2207.7343093471995</v>
      </c>
      <c r="E13" s="16"/>
    </row>
    <row r="14" spans="1:8" ht="21" x14ac:dyDescent="0.35">
      <c r="B14" s="14" t="s">
        <v>10</v>
      </c>
      <c r="C14" s="15">
        <f>C11/-C2</f>
        <v>1.7780185715677872</v>
      </c>
      <c r="D14" s="15">
        <f>D11/-D2</f>
        <v>1.6343525979746547</v>
      </c>
      <c r="E14" s="17"/>
    </row>
    <row r="15" spans="1:8" ht="21" x14ac:dyDescent="0.35">
      <c r="B15" s="14" t="s">
        <v>12</v>
      </c>
      <c r="C15" s="11">
        <f>RATE($B$10,,-1,C14)</f>
        <v>7.4588124088495231E-2</v>
      </c>
      <c r="D15" s="11">
        <f t="shared" ref="D15" si="0">RATE($B$10,,-1,D14)</f>
        <v>6.3330374129371036E-2</v>
      </c>
      <c r="E15" s="18"/>
    </row>
    <row r="16" spans="1:8" x14ac:dyDescent="0.25">
      <c r="E16" s="1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exemplo 1</vt:lpstr>
      <vt:lpstr>exemplo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Estúdio</dc:creator>
  <cp:lastModifiedBy>Estúdio</cp:lastModifiedBy>
  <dcterms:created xsi:type="dcterms:W3CDTF">2020-10-26T19:57:08Z</dcterms:created>
  <dcterms:modified xsi:type="dcterms:W3CDTF">2020-11-03T17:46:55Z</dcterms:modified>
</cp:coreProperties>
</file>