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42dc00f780319a/Documentos/AVENE/"/>
    </mc:Choice>
  </mc:AlternateContent>
  <xr:revisionPtr revIDLastSave="0" documentId="14_{8E6C8D92-7410-4DE3-8479-9317B3C4FAF8}" xr6:coauthVersionLast="47" xr6:coauthVersionMax="47" xr10:uidLastSave="{00000000-0000-0000-0000-000000000000}"/>
  <bookViews>
    <workbookView xWindow="-110" yWindow="-110" windowWidth="19420" windowHeight="10300" activeTab="6" xr2:uid="{F210C0A5-9AEB-423B-A34D-E71DAD6C2C91}"/>
  </bookViews>
  <sheets>
    <sheet name="1" sheetId="3" r:id="rId1"/>
    <sheet name="2" sheetId="4" r:id="rId2"/>
    <sheet name="3" sheetId="5" r:id="rId3"/>
    <sheet name="4" sheetId="6" r:id="rId4"/>
    <sheet name="5" sheetId="7" r:id="rId5"/>
    <sheet name="6" sheetId="1" r:id="rId6"/>
    <sheet name="7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G8" i="7"/>
  <c r="D6" i="6"/>
  <c r="D8" i="5"/>
  <c r="D8" i="4"/>
  <c r="L9" i="4"/>
  <c r="D8" i="3"/>
  <c r="G10" i="2"/>
  <c r="G12" i="2"/>
  <c r="C15" i="1"/>
  <c r="C13" i="1"/>
  <c r="C12" i="1"/>
  <c r="J2" i="1"/>
  <c r="I2" i="1"/>
  <c r="C11" i="1"/>
  <c r="D3" i="1"/>
</calcChain>
</file>

<file path=xl/sharedStrings.xml><?xml version="1.0" encoding="utf-8"?>
<sst xmlns="http://schemas.openxmlformats.org/spreadsheetml/2006/main" count="44" uniqueCount="18">
  <si>
    <t>VP</t>
  </si>
  <si>
    <t>entrada</t>
  </si>
  <si>
    <t>taxa</t>
  </si>
  <si>
    <t>aa</t>
  </si>
  <si>
    <t>Prestação</t>
  </si>
  <si>
    <t>mês</t>
  </si>
  <si>
    <t>opção 2</t>
  </si>
  <si>
    <t>Opção 2</t>
  </si>
  <si>
    <t>Prestação VP</t>
  </si>
  <si>
    <t>am</t>
  </si>
  <si>
    <t>Mês</t>
  </si>
  <si>
    <t>Valor</t>
  </si>
  <si>
    <t>n</t>
  </si>
  <si>
    <t>semestres</t>
  </si>
  <si>
    <t>trimestre cap semestralmente</t>
  </si>
  <si>
    <t>asem</t>
  </si>
  <si>
    <t>PGTO</t>
  </si>
  <si>
    <t>a trim cap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</si>
</sst>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5" formatCode="&quot;R$&quot;\ 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5" fontId="0" fillId="0" borderId="0" xfId="0" applyNumberFormat="1"/>
    <xf numFmtId="9" fontId="0" fillId="0" borderId="0" xfId="0" applyNumberFormat="1"/>
    <xf numFmtId="10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0" fontId="0" fillId="2" borderId="0" xfId="0" applyNumberFormat="1" applyFill="1"/>
    <xf numFmtId="8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</xdr:row>
      <xdr:rowOff>12700</xdr:rowOff>
    </xdr:from>
    <xdr:to>
      <xdr:col>12</xdr:col>
      <xdr:colOff>584200</xdr:colOff>
      <xdr:row>4</xdr:row>
      <xdr:rowOff>127000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AF27454-2033-40FF-A70A-BF782CC4B1CB}"/>
            </a:ext>
          </a:extLst>
        </xdr:cNvPr>
        <xdr:cNvSpPr txBox="1"/>
      </xdr:nvSpPr>
      <xdr:spPr>
        <a:xfrm>
          <a:off x="571500" y="196850"/>
          <a:ext cx="73279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1  Quanto se deve depositar hoje para poder fazer retiradas mensais consecutivas de $1300, $450, $920, $620, e $280? Considere que a primeira retirada ocorra daqui a três meses e que a instituição financeira utiliza uma taxa de 1,8% ao mês para remunerar o saldo remanescente.</a:t>
          </a:r>
        </a:p>
        <a:p>
          <a:br>
            <a:rPr lang="pt-BR"/>
          </a:b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10</xdr:col>
      <xdr:colOff>76200</xdr:colOff>
      <xdr:row>5</xdr:row>
      <xdr:rowOff>50800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CC66E50-6CED-4A07-A4D8-096F842ACECB}"/>
            </a:ext>
          </a:extLst>
        </xdr:cNvPr>
        <xdr:cNvSpPr txBox="1"/>
      </xdr:nvSpPr>
      <xdr:spPr>
        <a:xfrm>
          <a:off x="628650" y="215900"/>
          <a:ext cx="5543550" cy="755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2  Quanto se deve depositar hoje em uma instituição financeira para se fazer cinco retiradas semestrais de $8000? Considere que a instituição financeira remunera o capital à base de 2,4% ao trimestre capitalizado semestralmente.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10</xdr:col>
      <xdr:colOff>114300</xdr:colOff>
      <xdr:row>4</xdr:row>
      <xdr:rowOff>76200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48D2E67C-36E6-457F-A672-9F39911643C0}"/>
            </a:ext>
          </a:extLst>
        </xdr:cNvPr>
        <xdr:cNvSpPr txBox="1"/>
      </xdr:nvSpPr>
      <xdr:spPr>
        <a:xfrm>
          <a:off x="609600" y="209550"/>
          <a:ext cx="5600700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3 Qual a taxa de juros anual equivalente à taxa efetiva de 4,2% ao mês?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177800</xdr:rowOff>
    </xdr:from>
    <xdr:to>
      <xdr:col>12</xdr:col>
      <xdr:colOff>565150</xdr:colOff>
      <xdr:row>3</xdr:row>
      <xdr:rowOff>25400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A3E2F07-8246-4D4D-B690-C84E1786C639}"/>
            </a:ext>
          </a:extLst>
        </xdr:cNvPr>
        <xdr:cNvSpPr txBox="1"/>
      </xdr:nvSpPr>
      <xdr:spPr>
        <a:xfrm>
          <a:off x="615950" y="177800"/>
          <a:ext cx="72644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4  Qual a taxa efetiva mensal equivalente à taxa de 11% ao trimestre capitalizada</a:t>
          </a: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mensalmente?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9</xdr:col>
      <xdr:colOff>0</xdr:colOff>
      <xdr:row>4</xdr:row>
      <xdr:rowOff>19050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9AF2282-69E3-4048-86A7-E5FDBC957976}"/>
            </a:ext>
          </a:extLst>
        </xdr:cNvPr>
        <xdr:cNvSpPr txBox="1"/>
      </xdr:nvSpPr>
      <xdr:spPr>
        <a:xfrm>
          <a:off x="647700" y="196850"/>
          <a:ext cx="4838700" cy="55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5  Qual a taxa efetiva mensal que é equivalente à taxa de 42% ao ano?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311150</xdr:colOff>
      <xdr:row>1</xdr:row>
      <xdr:rowOff>57150</xdr:rowOff>
    </xdr:from>
    <xdr:to>
      <xdr:col>11</xdr:col>
      <xdr:colOff>158750</xdr:colOff>
      <xdr:row>4</xdr:row>
      <xdr:rowOff>114300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F89FAD9-EB17-4490-AD58-5B8FAA15B36D}"/>
            </a:ext>
          </a:extLst>
        </xdr:cNvPr>
        <xdr:cNvSpPr txBox="1"/>
      </xdr:nvSpPr>
      <xdr:spPr>
        <a:xfrm>
          <a:off x="920750" y="241300"/>
          <a:ext cx="59436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Determinar o valor futuro do  fluxo de caixa: 6 prestações mensais, iguais e sucessivas de $1450,00 cada, vencendo a primeira hoje. Considere a taxa de juros de 1,2% ao mês.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9334D-56DC-404A-A76F-45E97609BA32}">
  <dimension ref="C7:H13"/>
  <sheetViews>
    <sheetView workbookViewId="0">
      <selection activeCell="D8" sqref="D8"/>
    </sheetView>
  </sheetViews>
  <sheetFormatPr defaultRowHeight="14.5" x14ac:dyDescent="0.35"/>
  <cols>
    <col min="4" max="4" width="10.36328125" bestFit="1" customWidth="1"/>
  </cols>
  <sheetData>
    <row r="7" spans="3:8" x14ac:dyDescent="0.35">
      <c r="C7" t="s">
        <v>10</v>
      </c>
      <c r="D7" t="s">
        <v>11</v>
      </c>
    </row>
    <row r="8" spans="3:8" x14ac:dyDescent="0.35">
      <c r="C8">
        <v>0</v>
      </c>
      <c r="D8" s="10">
        <f>NPV(G10,D9:D13)</f>
        <v>3416.7014611843974</v>
      </c>
    </row>
    <row r="9" spans="3:8" x14ac:dyDescent="0.35">
      <c r="C9">
        <v>1</v>
      </c>
      <c r="D9" s="1">
        <v>1300</v>
      </c>
    </row>
    <row r="10" spans="3:8" x14ac:dyDescent="0.35">
      <c r="C10">
        <v>2</v>
      </c>
      <c r="D10" s="1">
        <v>450</v>
      </c>
      <c r="F10" t="s">
        <v>2</v>
      </c>
      <c r="G10" s="3">
        <v>1.7999999999999999E-2</v>
      </c>
      <c r="H10" t="s">
        <v>9</v>
      </c>
    </row>
    <row r="11" spans="3:8" x14ac:dyDescent="0.35">
      <c r="C11">
        <v>3</v>
      </c>
      <c r="D11" s="1">
        <v>920</v>
      </c>
    </row>
    <row r="12" spans="3:8" x14ac:dyDescent="0.35">
      <c r="C12">
        <v>4</v>
      </c>
      <c r="D12" s="1">
        <v>620</v>
      </c>
    </row>
    <row r="13" spans="3:8" x14ac:dyDescent="0.35">
      <c r="C13">
        <v>5</v>
      </c>
      <c r="D13" s="1">
        <v>280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E62D-2EBC-4F01-8504-3C9F9E17CF52}">
  <dimension ref="C8:M10"/>
  <sheetViews>
    <sheetView workbookViewId="0">
      <selection activeCell="D8" sqref="D8"/>
    </sheetView>
  </sheetViews>
  <sheetFormatPr defaultRowHeight="14.5" x14ac:dyDescent="0.35"/>
  <cols>
    <col min="4" max="4" width="11.36328125" bestFit="1" customWidth="1"/>
  </cols>
  <sheetData>
    <row r="8" spans="3:13" x14ac:dyDescent="0.35">
      <c r="C8" t="s">
        <v>0</v>
      </c>
      <c r="D8" s="10">
        <f>PV(L9,D9,-D10)</f>
        <v>34828.14140765011</v>
      </c>
    </row>
    <row r="9" spans="3:13" x14ac:dyDescent="0.35">
      <c r="C9" t="s">
        <v>12</v>
      </c>
      <c r="D9">
        <v>5</v>
      </c>
      <c r="E9" t="s">
        <v>13</v>
      </c>
      <c r="G9" t="s">
        <v>2</v>
      </c>
      <c r="H9" s="3">
        <v>2.4E-2</v>
      </c>
      <c r="I9" t="s">
        <v>14</v>
      </c>
      <c r="L9" s="3">
        <f>H9*2</f>
        <v>4.8000000000000001E-2</v>
      </c>
      <c r="M9" t="s">
        <v>15</v>
      </c>
    </row>
    <row r="10" spans="3:13" x14ac:dyDescent="0.35">
      <c r="C10" t="s">
        <v>16</v>
      </c>
      <c r="D10" s="1">
        <v>8000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4CEC-E0B9-4407-885E-C149BF04986C}">
  <dimension ref="C7:E8"/>
  <sheetViews>
    <sheetView workbookViewId="0">
      <selection activeCell="D8" sqref="D8"/>
    </sheetView>
  </sheetViews>
  <sheetFormatPr defaultRowHeight="14.5" x14ac:dyDescent="0.35"/>
  <sheetData>
    <row r="7" spans="3:5" x14ac:dyDescent="0.35">
      <c r="C7" t="s">
        <v>2</v>
      </c>
      <c r="D7" s="3">
        <v>4.2000000000000003E-2</v>
      </c>
      <c r="E7" t="s">
        <v>9</v>
      </c>
    </row>
    <row r="8" spans="3:5" x14ac:dyDescent="0.35">
      <c r="D8" s="6">
        <f>FV(D7,12,,-1)-1</f>
        <v>0.63837241631174524</v>
      </c>
      <c r="E8" t="s">
        <v>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C308-58D7-4F73-AB65-A20F277B7497}">
  <dimension ref="C5:E6"/>
  <sheetViews>
    <sheetView workbookViewId="0">
      <selection activeCell="D6" sqref="D6"/>
    </sheetView>
  </sheetViews>
  <sheetFormatPr defaultRowHeight="14.5" x14ac:dyDescent="0.35"/>
  <sheetData>
    <row r="5" spans="3:5" x14ac:dyDescent="0.35">
      <c r="C5" t="s">
        <v>2</v>
      </c>
      <c r="D5" s="2">
        <v>0.11</v>
      </c>
      <c r="E5" t="s">
        <v>17</v>
      </c>
    </row>
    <row r="6" spans="3:5" x14ac:dyDescent="0.35">
      <c r="D6" s="6">
        <f>D5/3</f>
        <v>3.6666666666666667E-2</v>
      </c>
      <c r="E6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CD25-6B6C-4F24-9AC7-EC392091208C}">
  <dimension ref="D8:G9"/>
  <sheetViews>
    <sheetView workbookViewId="0">
      <selection activeCell="E9" sqref="E9"/>
    </sheetView>
  </sheetViews>
  <sheetFormatPr defaultRowHeight="14.5" x14ac:dyDescent="0.35"/>
  <sheetData>
    <row r="8" spans="4:7" x14ac:dyDescent="0.35">
      <c r="D8" t="s">
        <v>2</v>
      </c>
      <c r="E8" s="2">
        <v>0.42</v>
      </c>
      <c r="F8" t="s">
        <v>3</v>
      </c>
      <c r="G8" s="2">
        <f>1+E8</f>
        <v>1.42</v>
      </c>
    </row>
    <row r="9" spans="4:7" x14ac:dyDescent="0.35">
      <c r="E9" s="6">
        <f>RATE(12,,-1,G8)</f>
        <v>2.9652540466682094E-2</v>
      </c>
      <c r="F9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7D34-FDE7-432E-BE1C-BEB0E1DE5C84}">
  <dimension ref="A2:K15"/>
  <sheetViews>
    <sheetView topLeftCell="A4" zoomScale="130" zoomScaleNormal="130" workbookViewId="0">
      <selection activeCell="G14" sqref="G14"/>
    </sheetView>
  </sheetViews>
  <sheetFormatPr defaultRowHeight="14.5" x14ac:dyDescent="0.35"/>
  <cols>
    <col min="2" max="2" width="11.453125" bestFit="1" customWidth="1"/>
    <col min="3" max="3" width="12.81640625" bestFit="1" customWidth="1"/>
    <col min="4" max="4" width="11.7265625" bestFit="1" customWidth="1"/>
  </cols>
  <sheetData>
    <row r="2" spans="1:11" x14ac:dyDescent="0.35">
      <c r="B2" t="s">
        <v>0</v>
      </c>
      <c r="C2" s="5">
        <v>320000</v>
      </c>
      <c r="F2" t="s">
        <v>2</v>
      </c>
      <c r="G2" s="3">
        <v>0.14799999999999999</v>
      </c>
      <c r="H2" t="s">
        <v>3</v>
      </c>
      <c r="I2" s="3">
        <f>1+G2</f>
        <v>1.1479999999999999</v>
      </c>
      <c r="J2" s="6">
        <f>RATE(12,,-1,I2)</f>
        <v>1.1568174564272955E-2</v>
      </c>
      <c r="K2" t="s">
        <v>9</v>
      </c>
    </row>
    <row r="3" spans="1:11" x14ac:dyDescent="0.35">
      <c r="A3" t="s">
        <v>6</v>
      </c>
      <c r="B3" t="s">
        <v>1</v>
      </c>
      <c r="C3" s="2">
        <v>0.2</v>
      </c>
      <c r="D3" s="4">
        <f>C3*C2</f>
        <v>64000</v>
      </c>
    </row>
    <row r="4" spans="1:11" x14ac:dyDescent="0.35">
      <c r="B4" t="s">
        <v>2</v>
      </c>
      <c r="C4" s="3">
        <v>0.14799999999999999</v>
      </c>
      <c r="D4" t="s">
        <v>3</v>
      </c>
    </row>
    <row r="5" spans="1:11" x14ac:dyDescent="0.35">
      <c r="A5" t="s">
        <v>6</v>
      </c>
      <c r="B5" t="s">
        <v>4</v>
      </c>
      <c r="C5" s="4">
        <v>142000</v>
      </c>
      <c r="D5" t="s">
        <v>5</v>
      </c>
      <c r="E5">
        <v>3</v>
      </c>
    </row>
    <row r="6" spans="1:11" x14ac:dyDescent="0.35">
      <c r="A6" t="s">
        <v>6</v>
      </c>
      <c r="B6" t="s">
        <v>4</v>
      </c>
      <c r="C6" s="4">
        <v>142000</v>
      </c>
      <c r="D6" t="s">
        <v>5</v>
      </c>
      <c r="E6">
        <v>7</v>
      </c>
    </row>
    <row r="10" spans="1:11" x14ac:dyDescent="0.35">
      <c r="B10" t="s">
        <v>7</v>
      </c>
    </row>
    <row r="11" spans="1:11" x14ac:dyDescent="0.35">
      <c r="B11" t="s">
        <v>1</v>
      </c>
      <c r="C11" s="1">
        <f>D3</f>
        <v>64000</v>
      </c>
    </row>
    <row r="12" spans="1:11" x14ac:dyDescent="0.35">
      <c r="B12" t="s">
        <v>8</v>
      </c>
      <c r="C12" s="7">
        <f>PV($J$2,E5,,-C5)</f>
        <v>137183.81380183884</v>
      </c>
    </row>
    <row r="13" spans="1:11" x14ac:dyDescent="0.35">
      <c r="B13" t="s">
        <v>8</v>
      </c>
      <c r="C13" s="7">
        <f>PV($J$2,E6,,-C6)</f>
        <v>131015.36859351878</v>
      </c>
    </row>
    <row r="15" spans="1:11" x14ac:dyDescent="0.35">
      <c r="B15" t="s">
        <v>0</v>
      </c>
      <c r="C15" s="4">
        <f>C11+C12+C13</f>
        <v>332199.18239535764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8848-04B5-42F2-8C2B-B91A33D2C72D}">
  <dimension ref="C7:H13"/>
  <sheetViews>
    <sheetView tabSelected="1" zoomScale="120" zoomScaleNormal="120" workbookViewId="0">
      <selection activeCell="F16" sqref="F16"/>
    </sheetView>
  </sheetViews>
  <sheetFormatPr defaultRowHeight="14.5" x14ac:dyDescent="0.35"/>
  <cols>
    <col min="4" max="4" width="10.36328125" bestFit="1" customWidth="1"/>
    <col min="7" max="7" width="11" bestFit="1" customWidth="1"/>
  </cols>
  <sheetData>
    <row r="7" spans="3:8" x14ac:dyDescent="0.35">
      <c r="C7" s="8" t="s">
        <v>10</v>
      </c>
      <c r="D7" s="8" t="s">
        <v>11</v>
      </c>
      <c r="F7" t="s">
        <v>2</v>
      </c>
      <c r="G7" s="3">
        <v>1.2E-2</v>
      </c>
      <c r="H7" t="s">
        <v>9</v>
      </c>
    </row>
    <row r="8" spans="3:8" x14ac:dyDescent="0.35">
      <c r="C8" s="8">
        <v>0</v>
      </c>
      <c r="D8" s="9">
        <v>1450</v>
      </c>
    </row>
    <row r="9" spans="3:8" x14ac:dyDescent="0.35">
      <c r="C9" s="8">
        <v>1</v>
      </c>
      <c r="D9" s="9">
        <v>1450</v>
      </c>
    </row>
    <row r="10" spans="3:8" x14ac:dyDescent="0.35">
      <c r="C10" s="8">
        <v>2</v>
      </c>
      <c r="D10" s="9">
        <v>1450</v>
      </c>
      <c r="F10" t="s">
        <v>0</v>
      </c>
      <c r="G10" s="10">
        <f>NPV(G7,D9:D13)+D8</f>
        <v>8446.1363221013689</v>
      </c>
    </row>
    <row r="11" spans="3:8" x14ac:dyDescent="0.35">
      <c r="C11" s="8">
        <v>3</v>
      </c>
      <c r="D11" s="9">
        <v>1450</v>
      </c>
    </row>
    <row r="12" spans="3:8" x14ac:dyDescent="0.35">
      <c r="C12" s="8">
        <v>4</v>
      </c>
      <c r="D12" s="9">
        <v>1450</v>
      </c>
      <c r="G12" s="7">
        <f>-PV(G7,5,D9)+D8</f>
        <v>8446.1363221013617</v>
      </c>
    </row>
    <row r="13" spans="3:8" x14ac:dyDescent="0.35">
      <c r="C13" s="8">
        <v>5</v>
      </c>
      <c r="D13" s="9">
        <v>1450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M S Bilessimo</dc:creator>
  <cp:lastModifiedBy>Simone M S Bilessimo</cp:lastModifiedBy>
  <dcterms:created xsi:type="dcterms:W3CDTF">2025-04-22T21:41:34Z</dcterms:created>
  <dcterms:modified xsi:type="dcterms:W3CDTF">2025-04-22T23:07:26Z</dcterms:modified>
</cp:coreProperties>
</file>